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7100" windowHeight="10875" tabRatio="679"/>
  </bookViews>
  <sheets>
    <sheet name="ÁRAZATLAN - 2" sheetId="58286" r:id="rId1"/>
  </sheets>
  <definedNames>
    <definedName name="_xlnm.Print_Titles" localSheetId="0">'ÁRAZATLAN - 2'!$1:$1</definedName>
  </definedNames>
  <calcPr calcId="114210" fullCalcOnLoad="1"/>
</workbook>
</file>

<file path=xl/calcChain.xml><?xml version="1.0" encoding="utf-8"?>
<calcChain xmlns="http://schemas.openxmlformats.org/spreadsheetml/2006/main">
  <c r="F4" i="58286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C30"/>
  <c r="C29"/>
  <c r="C5"/>
  <c r="C22"/>
  <c r="C20"/>
  <c r="C21"/>
  <c r="A21"/>
  <c r="A22"/>
  <c r="C3"/>
  <c r="C10"/>
  <c r="C11"/>
  <c r="C12"/>
  <c r="C17"/>
  <c r="C25"/>
  <c r="C6"/>
  <c r="A4"/>
  <c r="A5"/>
  <c r="A6"/>
  <c r="C13"/>
  <c r="C23"/>
  <c r="C24"/>
  <c r="A11"/>
  <c r="A12"/>
  <c r="A13"/>
  <c r="A14"/>
  <c r="A15"/>
  <c r="A16"/>
  <c r="A17"/>
  <c r="C15"/>
  <c r="A23"/>
  <c r="F3"/>
  <c r="F35"/>
  <c r="A24"/>
  <c r="A25"/>
  <c r="A26"/>
  <c r="C16"/>
  <c r="C14"/>
  <c r="A27"/>
  <c r="A28"/>
  <c r="A29"/>
  <c r="A30"/>
</calcChain>
</file>

<file path=xl/sharedStrings.xml><?xml version="1.0" encoding="utf-8"?>
<sst xmlns="http://schemas.openxmlformats.org/spreadsheetml/2006/main" count="60" uniqueCount="40">
  <si>
    <t>Sorszám</t>
  </si>
  <si>
    <t>Tétel</t>
  </si>
  <si>
    <t>mennyiség</t>
  </si>
  <si>
    <t>I. Építéselőkészítő és bontási munkák</t>
  </si>
  <si>
    <t xml:space="preserve">Biztonsági védőkorlát                            </t>
  </si>
  <si>
    <t>fm</t>
  </si>
  <si>
    <r>
      <t>m</t>
    </r>
    <r>
      <rPr>
        <vertAlign val="superscript"/>
        <sz val="10"/>
        <rFont val="Arial"/>
        <family val="2"/>
        <charset val="238"/>
      </rPr>
      <t>3</t>
    </r>
  </si>
  <si>
    <t>db</t>
  </si>
  <si>
    <t>II. Földmunka</t>
  </si>
  <si>
    <t>Munkaárok földkiemelése közművesített területen kézi erővel, bármely konzisztenciájú talajban, dúcolt árokból, 3.0 m árokszélességig, III. o. talajból, 2.0 m mélységig</t>
  </si>
  <si>
    <t>Földvisszatöltés munkaárokba tömörítés nélkül a vezetéket környező 50 cm-ig</t>
  </si>
  <si>
    <t>Földvisszatöltés munkaárokba tömörítés nélkül a vezetéket környező 50 cm-n túli szelvényben</t>
  </si>
  <si>
    <t>Tömörítés a vezeték felett és mellett ”J” tömörítési talajosztályban, Trg=85% tömörségi fokra</t>
  </si>
  <si>
    <t>Tömörítés a vezeték felett és mellett ”K” tömörítési talajosztályban, Trg=90% tömörségi fokra</t>
  </si>
  <si>
    <t>III. Felépítmény</t>
  </si>
  <si>
    <t>IV. Helyreállítási munkák</t>
  </si>
  <si>
    <t>mérték-
egység</t>
  </si>
  <si>
    <t>Tömörítés a vezeték felett és mellett ”K” tömörítési talajosztályban, Trg=95% tömörségi fokra</t>
  </si>
  <si>
    <t>anyag+díj egységár</t>
  </si>
  <si>
    <t>anyag+díj</t>
  </si>
  <si>
    <t>Ft/egység</t>
  </si>
  <si>
    <t>Csapadékvíz elvezetés összesen:</t>
  </si>
  <si>
    <t>Elfordítható DN45 cm víznyelőakna egy, alsó elem</t>
  </si>
  <si>
    <t>Elfordítható DN45 cm víznyelőakna egy, felső elem</t>
  </si>
  <si>
    <t>Nagyméretű normál víznyelőakna öv. rács</t>
  </si>
  <si>
    <t xml:space="preserve">Építési törmelék elszállítása                            </t>
  </si>
  <si>
    <t>Elfordítható DN45 cm víznyelőakna egy, magasító elem</t>
  </si>
  <si>
    <t>Meglévő rácsos folyóka bontása betonalappal együtt</t>
  </si>
  <si>
    <t>Meglévő víznyelőakna kibontása szintbehelyezéshez</t>
  </si>
  <si>
    <t>Meglévő víznyelőakna szintbehelyezése C16/20-XC1-24-F3 (MSZ EN 206-1), C16-24/KK (MSZ 4719) min. betonból</t>
  </si>
  <si>
    <t>Burkolat építés környezetrendezési terv szerint</t>
  </si>
  <si>
    <t>Burkolat bontás környezetrendezési terv szerint</t>
  </si>
  <si>
    <t>Kiszoruló föld elszállítása</t>
  </si>
  <si>
    <t>Opciós tétel felmerüléskor: A környezetrendezési tervvel érintett szakaszon a meglévő épületek homlokzati tetővíz levezetésének bekötése az épület előtti meglévő csapadékcsatornába, HL600 vagy más ezzel egyenértékű csatlakozó idommal</t>
  </si>
  <si>
    <r>
      <t>f</t>
    </r>
    <r>
      <rPr>
        <sz val="10"/>
        <rFont val="Arial"/>
        <charset val="238"/>
      </rPr>
      <t>20/KG-PVC-U, SN8, SDR34 MSZ EN 1401 csatorna építése tokos kötéssel, földárokban</t>
    </r>
  </si>
  <si>
    <t>Csatornák és aknák különféle vizsgálatai vizzárósági vizsgálat</t>
  </si>
  <si>
    <t>Földvisszatöltés munkaárokba tömörítés nélkül, a vezeték felett, mellett 30 cm és alatt 15 cm vastagságig, hozott homokos kavicsból</t>
  </si>
  <si>
    <r>
      <t xml:space="preserve">Csatlakozóhely készitése csatornavezetékben vagy aknafalban, KGFP csatlakozó idommal,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20</t>
    </r>
  </si>
  <si>
    <r>
      <t xml:space="preserve">Csatlakozóhely készitése csatornavezetékben vagy aknafalban, Forsheda csatlakozó idommal,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20</t>
    </r>
  </si>
  <si>
    <t>Opciós tétel felmerüléskor: A környezetrendezési tervvel érintett szakaszon a meglévő épületek homlokzati tetővíz levezetésének bekötése az épület előtti meglévő csapadékcsatornába, D110/KG csatornacsővel a legközelebbi aknába kötve, a páratlan oldalon átlag 5 fm hosszan, a páros olédalon átlag 15 fm hosszan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</si>
</sst>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0\ &quot;Ft&quot;"/>
  </numFmts>
  <fonts count="6">
    <font>
      <sz val="10"/>
      <name val="Arial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1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/>
    <xf numFmtId="164" fontId="0" fillId="0" borderId="0" xfId="0" applyNumberFormat="1"/>
    <xf numFmtId="1" fontId="3" fillId="0" borderId="0" xfId="0" applyNumberFormat="1" applyFo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2" fontId="3" fillId="0" borderId="0" xfId="1" applyNumberFormat="1" applyFont="1" applyAlignment="1">
      <alignment horizontal="center" wrapText="1"/>
    </xf>
    <xf numFmtId="2" fontId="3" fillId="0" borderId="0" xfId="1" applyNumberFormat="1" applyFont="1" applyAlignment="1">
      <alignment horizontal="center"/>
    </xf>
    <xf numFmtId="2" fontId="3" fillId="2" borderId="1" xfId="1" applyNumberFormat="1" applyFont="1" applyFill="1" applyBorder="1" applyAlignment="1">
      <alignment horizontal="right"/>
    </xf>
    <xf numFmtId="2" fontId="0" fillId="2" borderId="1" xfId="0" applyNumberFormat="1" applyFill="1" applyBorder="1"/>
    <xf numFmtId="2" fontId="0" fillId="0" borderId="0" xfId="0" applyNumberFormat="1"/>
    <xf numFmtId="2" fontId="4" fillId="2" borderId="1" xfId="1" applyNumberFormat="1" applyFill="1" applyBorder="1" applyAlignment="1">
      <alignment horizontal="right"/>
    </xf>
    <xf numFmtId="2" fontId="3" fillId="2" borderId="1" xfId="0" applyNumberFormat="1" applyFont="1" applyFill="1" applyBorder="1"/>
    <xf numFmtId="2" fontId="0" fillId="0" borderId="0" xfId="0" applyNumberFormat="1" applyAlignment="1">
      <alignment horizontal="right"/>
    </xf>
    <xf numFmtId="164" fontId="0" fillId="3" borderId="1" xfId="0" applyNumberFormat="1" applyFill="1" applyBorder="1"/>
    <xf numFmtId="0" fontId="0" fillId="2" borderId="1" xfId="0" applyFill="1" applyBorder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G35"/>
  <sheetViews>
    <sheetView tabSelected="1" zoomScaleNormal="90" workbookViewId="0"/>
  </sheetViews>
  <sheetFormatPr defaultRowHeight="12.75"/>
  <cols>
    <col min="1" max="1" width="8.42578125" style="5" customWidth="1"/>
    <col min="2" max="2" width="40.7109375" style="3" customWidth="1"/>
    <col min="3" max="3" width="10" customWidth="1"/>
    <col min="4" max="4" width="7.28515625" customWidth="1"/>
    <col min="5" max="5" width="11.7109375" style="20" customWidth="1"/>
    <col min="6" max="6" width="18.140625" customWidth="1"/>
    <col min="7" max="7" width="12.28515625" bestFit="1" customWidth="1"/>
  </cols>
  <sheetData>
    <row r="1" spans="1:6" ht="25.5">
      <c r="A1" s="1" t="s">
        <v>0</v>
      </c>
      <c r="B1" s="4" t="s">
        <v>1</v>
      </c>
      <c r="C1" s="1" t="s">
        <v>2</v>
      </c>
      <c r="D1" s="4" t="s">
        <v>16</v>
      </c>
      <c r="E1" s="16" t="s">
        <v>18</v>
      </c>
      <c r="F1" s="10" t="s">
        <v>19</v>
      </c>
    </row>
    <row r="2" spans="1:6">
      <c r="A2" s="2" t="s">
        <v>3</v>
      </c>
      <c r="E2" s="17" t="s">
        <v>20</v>
      </c>
      <c r="F2" s="9"/>
    </row>
    <row r="3" spans="1:6">
      <c r="A3" s="5">
        <v>1</v>
      </c>
      <c r="B3" s="3" t="s">
        <v>4</v>
      </c>
      <c r="C3" s="7">
        <f>C22*3+C26*3+C21</f>
        <v>108</v>
      </c>
      <c r="D3" t="s">
        <v>5</v>
      </c>
      <c r="E3" s="18"/>
      <c r="F3" s="11">
        <f>C3*E3</f>
        <v>0</v>
      </c>
    </row>
    <row r="4" spans="1:6" ht="25.5">
      <c r="A4" s="5">
        <f>A3+1</f>
        <v>2</v>
      </c>
      <c r="B4" s="3" t="s">
        <v>28</v>
      </c>
      <c r="C4" s="13">
        <v>11</v>
      </c>
      <c r="D4" t="s">
        <v>7</v>
      </c>
      <c r="E4" s="18"/>
      <c r="F4" s="11">
        <f t="shared" ref="F4:F30" si="0">C4*E4</f>
        <v>0</v>
      </c>
    </row>
    <row r="5" spans="1:6" ht="25.5">
      <c r="A5" s="5">
        <f>A4+1</f>
        <v>3</v>
      </c>
      <c r="B5" s="8" t="s">
        <v>27</v>
      </c>
      <c r="C5" s="13">
        <f>14+12</f>
        <v>26</v>
      </c>
      <c r="D5" t="s">
        <v>5</v>
      </c>
      <c r="E5" s="18"/>
      <c r="F5" s="11">
        <f t="shared" si="0"/>
        <v>0</v>
      </c>
    </row>
    <row r="6" spans="1:6" ht="14.25">
      <c r="A6" s="5">
        <f>A5+1</f>
        <v>4</v>
      </c>
      <c r="B6" s="3" t="s">
        <v>25</v>
      </c>
      <c r="C6" s="13">
        <f>(C5*0.3*0.3)*1.25</f>
        <v>2.9249999999999998</v>
      </c>
      <c r="D6" t="s">
        <v>6</v>
      </c>
      <c r="E6" s="19"/>
      <c r="F6" s="11">
        <f t="shared" si="0"/>
        <v>0</v>
      </c>
    </row>
    <row r="7" spans="1:6" ht="14.25" customHeight="1">
      <c r="B7" s="14" t="s">
        <v>31</v>
      </c>
      <c r="C7" s="7"/>
      <c r="F7" s="11">
        <f t="shared" si="0"/>
        <v>0</v>
      </c>
    </row>
    <row r="8" spans="1:6">
      <c r="F8" s="11">
        <f t="shared" si="0"/>
        <v>0</v>
      </c>
    </row>
    <row r="9" spans="1:6">
      <c r="A9" s="6" t="s">
        <v>8</v>
      </c>
      <c r="F9" s="11">
        <f t="shared" si="0"/>
        <v>0</v>
      </c>
    </row>
    <row r="10" spans="1:6" ht="63.75">
      <c r="A10" s="5">
        <v>1</v>
      </c>
      <c r="B10" s="3" t="s">
        <v>9</v>
      </c>
      <c r="C10" s="7">
        <f>C22*0.8*0.8*1.2+C21*0.8*1.4</f>
        <v>37.344000000000001</v>
      </c>
      <c r="D10" t="s">
        <v>6</v>
      </c>
      <c r="E10" s="18"/>
      <c r="F10" s="11">
        <f t="shared" si="0"/>
        <v>0</v>
      </c>
    </row>
    <row r="11" spans="1:6" ht="38.25">
      <c r="A11" s="5">
        <f t="shared" ref="A11:A17" si="1">A10+1</f>
        <v>2</v>
      </c>
      <c r="B11" s="3" t="s">
        <v>36</v>
      </c>
      <c r="C11" s="7">
        <f>C22*0.8*0.8*0.15+C21*0.8*0.65+C21*0.2*0.2*3.14/4</f>
        <v>13.307400000000001</v>
      </c>
      <c r="D11" t="s">
        <v>6</v>
      </c>
      <c r="E11" s="18"/>
      <c r="F11" s="11">
        <f t="shared" si="0"/>
        <v>0</v>
      </c>
    </row>
    <row r="12" spans="1:6" ht="25.5">
      <c r="A12" s="5">
        <f t="shared" si="1"/>
        <v>3</v>
      </c>
      <c r="B12" s="3" t="s">
        <v>10</v>
      </c>
      <c r="C12" s="7">
        <f>C22*(0.8*0.8*0.5-0.5*0.5*0.5)</f>
        <v>3.5100000000000011</v>
      </c>
      <c r="D12" t="s">
        <v>6</v>
      </c>
      <c r="E12" s="18"/>
      <c r="F12" s="11">
        <f t="shared" si="0"/>
        <v>0</v>
      </c>
    </row>
    <row r="13" spans="1:6" ht="25.5">
      <c r="A13" s="5">
        <f t="shared" si="1"/>
        <v>4</v>
      </c>
      <c r="B13" s="3" t="s">
        <v>11</v>
      </c>
      <c r="C13" s="7">
        <f>C10-C12-C17</f>
        <v>1.5965999999999951</v>
      </c>
      <c r="D13" t="s">
        <v>6</v>
      </c>
      <c r="E13" s="18"/>
      <c r="F13" s="11">
        <f t="shared" si="0"/>
        <v>0</v>
      </c>
    </row>
    <row r="14" spans="1:6" ht="38.25">
      <c r="A14" s="5">
        <f t="shared" si="1"/>
        <v>5</v>
      </c>
      <c r="B14" s="3" t="s">
        <v>12</v>
      </c>
      <c r="C14" s="7">
        <f>C11</f>
        <v>13.307400000000001</v>
      </c>
      <c r="D14" t="s">
        <v>6</v>
      </c>
      <c r="E14" s="18"/>
      <c r="F14" s="11">
        <f t="shared" si="0"/>
        <v>0</v>
      </c>
    </row>
    <row r="15" spans="1:6" ht="38.25">
      <c r="A15" s="5">
        <f t="shared" si="1"/>
        <v>6</v>
      </c>
      <c r="B15" s="3" t="s">
        <v>13</v>
      </c>
      <c r="C15" s="7">
        <f>C12</f>
        <v>3.5100000000000011</v>
      </c>
      <c r="D15" t="s">
        <v>6</v>
      </c>
      <c r="E15" s="18"/>
      <c r="F15" s="11">
        <f t="shared" si="0"/>
        <v>0</v>
      </c>
    </row>
    <row r="16" spans="1:6" ht="38.25">
      <c r="A16" s="5">
        <f t="shared" si="1"/>
        <v>7</v>
      </c>
      <c r="B16" s="3" t="s">
        <v>17</v>
      </c>
      <c r="C16" s="7">
        <f>C13</f>
        <v>1.5965999999999951</v>
      </c>
      <c r="D16" t="s">
        <v>6</v>
      </c>
      <c r="E16" s="18"/>
      <c r="F16" s="11">
        <f t="shared" si="0"/>
        <v>0</v>
      </c>
    </row>
    <row r="17" spans="1:6" ht="14.25">
      <c r="A17" s="5">
        <f t="shared" si="1"/>
        <v>8</v>
      </c>
      <c r="B17" s="3" t="s">
        <v>32</v>
      </c>
      <c r="C17" s="7">
        <f>C22*0.5*0.5*1+C11+C12+C21*0.8*0.65</f>
        <v>32.237400000000008</v>
      </c>
      <c r="D17" t="s">
        <v>6</v>
      </c>
      <c r="E17" s="18"/>
      <c r="F17" s="11">
        <f t="shared" si="0"/>
        <v>0</v>
      </c>
    </row>
    <row r="18" spans="1:6">
      <c r="F18" s="11">
        <f t="shared" si="0"/>
        <v>0</v>
      </c>
    </row>
    <row r="19" spans="1:6">
      <c r="A19" s="6" t="s">
        <v>14</v>
      </c>
      <c r="F19" s="11">
        <f t="shared" si="0"/>
        <v>0</v>
      </c>
    </row>
    <row r="20" spans="1:6" ht="25.5">
      <c r="A20" s="5">
        <v>1</v>
      </c>
      <c r="B20" s="15" t="s">
        <v>34</v>
      </c>
      <c r="C20">
        <f>1+7+6+7</f>
        <v>21</v>
      </c>
      <c r="D20" t="s">
        <v>5</v>
      </c>
      <c r="E20" s="19"/>
      <c r="F20" s="11">
        <f t="shared" si="0"/>
        <v>0</v>
      </c>
    </row>
    <row r="21" spans="1:6" ht="25.5">
      <c r="A21" s="5">
        <f t="shared" ref="A21:A30" si="2">A20+1</f>
        <v>2</v>
      </c>
      <c r="B21" s="3" t="s">
        <v>35</v>
      </c>
      <c r="C21" s="7">
        <f>SUM(C19:C20)</f>
        <v>21</v>
      </c>
      <c r="D21" t="s">
        <v>5</v>
      </c>
      <c r="E21" s="19"/>
      <c r="F21" s="11">
        <f t="shared" si="0"/>
        <v>0</v>
      </c>
    </row>
    <row r="22" spans="1:6" ht="25.5">
      <c r="A22" s="5">
        <f t="shared" si="2"/>
        <v>3</v>
      </c>
      <c r="B22" s="3" t="s">
        <v>22</v>
      </c>
      <c r="C22">
        <f>14+4</f>
        <v>18</v>
      </c>
      <c r="D22" t="s">
        <v>7</v>
      </c>
      <c r="E22" s="21"/>
      <c r="F22" s="11">
        <f t="shared" si="0"/>
        <v>0</v>
      </c>
    </row>
    <row r="23" spans="1:6" ht="25.5">
      <c r="A23" s="5">
        <f t="shared" si="2"/>
        <v>4</v>
      </c>
      <c r="B23" s="3" t="s">
        <v>23</v>
      </c>
      <c r="C23">
        <f>C22</f>
        <v>18</v>
      </c>
      <c r="D23" t="s">
        <v>7</v>
      </c>
      <c r="E23" s="21"/>
      <c r="F23" s="11">
        <f t="shared" si="0"/>
        <v>0</v>
      </c>
    </row>
    <row r="24" spans="1:6" ht="25.5">
      <c r="A24" s="5">
        <f t="shared" si="2"/>
        <v>5</v>
      </c>
      <c r="B24" s="8" t="s">
        <v>26</v>
      </c>
      <c r="C24">
        <f>C23</f>
        <v>18</v>
      </c>
      <c r="D24" t="s">
        <v>7</v>
      </c>
      <c r="E24" s="21"/>
      <c r="F24" s="11">
        <f t="shared" si="0"/>
        <v>0</v>
      </c>
    </row>
    <row r="25" spans="1:6">
      <c r="A25" s="5">
        <f t="shared" si="2"/>
        <v>6</v>
      </c>
      <c r="B25" s="3" t="s">
        <v>24</v>
      </c>
      <c r="C25">
        <f>C22</f>
        <v>18</v>
      </c>
      <c r="D25" t="s">
        <v>7</v>
      </c>
      <c r="E25" s="21"/>
      <c r="F25" s="11">
        <f t="shared" si="0"/>
        <v>0</v>
      </c>
    </row>
    <row r="26" spans="1:6" ht="38.25">
      <c r="A26" s="5">
        <f t="shared" si="2"/>
        <v>7</v>
      </c>
      <c r="B26" s="8" t="s">
        <v>29</v>
      </c>
      <c r="C26">
        <v>11</v>
      </c>
      <c r="D26" t="s">
        <v>7</v>
      </c>
      <c r="E26" s="21"/>
      <c r="F26" s="11">
        <f t="shared" si="0"/>
        <v>0</v>
      </c>
    </row>
    <row r="27" spans="1:6" ht="38.25">
      <c r="A27" s="5">
        <f t="shared" si="2"/>
        <v>8</v>
      </c>
      <c r="B27" s="3" t="s">
        <v>37</v>
      </c>
      <c r="C27">
        <v>6</v>
      </c>
      <c r="D27" t="s">
        <v>7</v>
      </c>
      <c r="E27" s="21"/>
      <c r="F27" s="11">
        <f t="shared" si="0"/>
        <v>0</v>
      </c>
    </row>
    <row r="28" spans="1:6" ht="38.25">
      <c r="A28" s="5">
        <f t="shared" si="2"/>
        <v>9</v>
      </c>
      <c r="B28" s="3" t="s">
        <v>38</v>
      </c>
      <c r="C28">
        <v>2</v>
      </c>
      <c r="D28" t="s">
        <v>7</v>
      </c>
      <c r="E28" s="21"/>
      <c r="F28" s="11">
        <f t="shared" si="0"/>
        <v>0</v>
      </c>
    </row>
    <row r="29" spans="1:6" ht="76.5">
      <c r="A29" s="5">
        <f t="shared" si="2"/>
        <v>10</v>
      </c>
      <c r="B29" s="8" t="s">
        <v>33</v>
      </c>
      <c r="C29">
        <f>50+36</f>
        <v>86</v>
      </c>
      <c r="D29" s="9" t="s">
        <v>7</v>
      </c>
      <c r="E29" s="22"/>
      <c r="F29" s="11">
        <f t="shared" si="0"/>
        <v>0</v>
      </c>
    </row>
    <row r="30" spans="1:6" ht="102">
      <c r="A30" s="5">
        <f t="shared" si="2"/>
        <v>11</v>
      </c>
      <c r="B30" s="8" t="s">
        <v>39</v>
      </c>
      <c r="C30">
        <f>50*5+36*15</f>
        <v>790</v>
      </c>
      <c r="D30" s="9" t="s">
        <v>5</v>
      </c>
      <c r="E30" s="22"/>
      <c r="F30" s="11">
        <f t="shared" si="0"/>
        <v>0</v>
      </c>
    </row>
    <row r="31" spans="1:6">
      <c r="B31" s="8"/>
      <c r="C31" s="3"/>
      <c r="D31" s="9"/>
    </row>
    <row r="32" spans="1:6">
      <c r="A32" s="6" t="s">
        <v>15</v>
      </c>
    </row>
    <row r="33" spans="1:7">
      <c r="A33" s="6"/>
      <c r="B33" s="8" t="s">
        <v>30</v>
      </c>
      <c r="F33" s="25"/>
    </row>
    <row r="34" spans="1:7">
      <c r="C34" s="7"/>
    </row>
    <row r="35" spans="1:7">
      <c r="E35" s="23" t="s">
        <v>21</v>
      </c>
      <c r="F35" s="24">
        <f>SUM(F3:F34)</f>
        <v>0</v>
      </c>
      <c r="G35" s="12"/>
    </row>
  </sheetData>
  <phoneticPr fontId="0" type="noConversion"/>
  <printOptions gridLines="1"/>
  <pageMargins left="0.55118110236220474" right="0.55118110236220474" top="1.1811023622047245" bottom="0.74803149606299213" header="0.51181102362204722" footer="0.51181102362204722"/>
  <pageSetup paperSize="9" orientation="landscape" r:id="rId1"/>
  <headerFooter alignWithMargins="0"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ÁRAZATLAN - 2</vt:lpstr>
      <vt:lpstr>'ÁRAZATLAN - 2'!Nyomtatási_cím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selmeczi.attila</cp:lastModifiedBy>
  <cp:lastPrinted>2019-01-22T07:44:26Z</cp:lastPrinted>
  <dcterms:created xsi:type="dcterms:W3CDTF">2002-08-10T05:44:29Z</dcterms:created>
  <dcterms:modified xsi:type="dcterms:W3CDTF">2019-01-23T10:51:28Z</dcterms:modified>
</cp:coreProperties>
</file>